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8702CE37-FFB8-476B-8367-69754F814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<sst xmlns="http://schemas.openxmlformats.org/spreadsheetml/2006/main" count="76" uniqueCount="71">
  <si>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</si>
  <si>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</si>
  <si>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</si>
  <si>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</si>
  <si>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</si>
  <si>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</si>
  <si>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</si>
  <si>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</si>
  <si>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</si>
  <si>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</si>
  <si>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</si>
  <si>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</si>
  <si>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</si>
  <si>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</si>
  <si>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</si>
  <si>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</si>
  <si>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</si>
  <si>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</si>
  <si>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</si>
  <si>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</si>
  <si>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</si>
  <si>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</si>
  <si>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</si>
  <si>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</si>
  <si>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</si>
  <si>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</si>
  <si>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</si>
  <si>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</si>
  <si>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</si>
  <si>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</si>
  <si>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</si>
  <si>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</si>
  <si>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</si>
  <si>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</si>
  <si>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</si>
  <si>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</si>
  <si>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</si>
  <si>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</si>
  <si>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</si>
  <si>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</si>
  <si>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</si>
  <si>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</si>
  <si>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</si>
  <si>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</si>
  <si>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</si>
  <si>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</si>
  <si>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</si>
  <si>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</si>
  <si>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</si>
  <si>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</si>
  <si>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</si>
  <si>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</si>
  <si>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</si>
  <si>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</si>
  <si>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</si>
  <si>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</si>
  <si>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</si>
  <si>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</si>
  <si>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</si>
  <si>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</si>
  <si>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</si>
  <si>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</si>
  <si>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</si>
  <si>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</si>
  <si>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</si>
  <si>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</si>
  <si>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</si>
  <si>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</si>
  <si>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"____" _________________ 2025г.</t>
  </si>
  <si>
    <t>Проект реконструкции ЗТП-171 по адресу: г.Москва,  г.Щербинка  (инв. № 43316420)</t>
  </si>
  <si>
    <t>Реконструкция ЗТП, замена КСО-8шт, ЩО-9шт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</si>
</sst>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7" zoomScaleNormal="100" zoomScaleSheetLayoutView="100" workbookViewId="0">
      <selection activeCell="P27" sqref="P27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27" t="s">
        <v>45</v>
      </c>
      <c r="B2" s="12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28" t="s">
        <v>48</v>
      </c>
      <c r="B10" s="128"/>
      <c r="C10" s="128"/>
      <c r="D10" s="128"/>
      <c r="E10" s="128"/>
    </row>
    <row r="11" spans="1:6" ht="15" hidden="1" customHeight="1" x14ac:dyDescent="0.25">
      <c r="A11" s="129" t="s">
        <v>49</v>
      </c>
      <c r="B11" s="129"/>
      <c r="C11" s="129"/>
      <c r="D11" s="129"/>
      <c r="E11" s="129"/>
    </row>
    <row r="12" spans="1:6" ht="15" hidden="1" customHeight="1" x14ac:dyDescent="0.25">
      <c r="A12" s="142" t="s">
        <v>15</v>
      </c>
      <c r="B12" s="142"/>
      <c r="C12" s="31"/>
      <c r="D12" s="142" t="s">
        <v>20</v>
      </c>
      <c r="E12" s="142"/>
    </row>
    <row r="13" spans="1:6" ht="18.75" hidden="1" customHeight="1" x14ac:dyDescent="0.25">
      <c r="A13" s="142"/>
      <c r="B13" s="142"/>
      <c r="C13" s="32"/>
      <c r="D13" s="142"/>
      <c r="E13" s="14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44" t="s">
        <v>19</v>
      </c>
      <c r="B16" s="144"/>
      <c r="C16" s="144"/>
      <c r="D16" s="144" t="str">
        <f>A16</f>
        <v>«_____»_____________ 2021 г.</v>
      </c>
      <c r="E16" s="144"/>
      <c r="F16" s="144"/>
    </row>
    <row r="17" spans="1:10" s="3" customFormat="1" ht="48" customHeight="1" x14ac:dyDescent="0.25">
      <c r="A17" s="143" t="s">
        <v>69</v>
      </c>
      <c r="B17" s="143"/>
      <c r="C17" s="143"/>
      <c r="D17" s="143"/>
      <c r="E17" s="143"/>
      <c r="F17" s="23"/>
    </row>
    <row r="18" spans="1:10" s="4" customFormat="1" ht="11.25" customHeight="1" x14ac:dyDescent="0.2">
      <c r="A18" s="141" t="s">
        <v>50</v>
      </c>
      <c r="B18" s="141"/>
      <c r="C18" s="141"/>
      <c r="D18" s="141"/>
      <c r="E18" s="141"/>
      <c r="F18" s="24"/>
    </row>
    <row r="19" spans="1:10" s="4" customFormat="1" ht="14.25" x14ac:dyDescent="0.2">
      <c r="A19" s="145" t="s">
        <v>21</v>
      </c>
      <c r="B19" s="145"/>
      <c r="C19" s="145"/>
      <c r="D19" s="145"/>
      <c r="E19" s="145"/>
      <c r="F19" s="24"/>
    </row>
    <row r="20" spans="1:10" s="8" customFormat="1" ht="12.75" x14ac:dyDescent="0.2">
      <c r="A20" s="141" t="s">
        <v>51</v>
      </c>
      <c r="B20" s="141"/>
      <c r="C20" s="141"/>
      <c r="D20" s="141"/>
      <c r="E20" s="14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40"/>
      <c r="D21" s="140"/>
      <c r="E21" s="14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31" t="s">
        <v>22</v>
      </c>
      <c r="B24" s="132"/>
      <c r="C24" s="132"/>
      <c r="D24" s="132"/>
      <c r="E24" s="13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34">
        <v>1</v>
      </c>
      <c r="B26" s="137" t="s">
        <v>70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35"/>
      <c r="B27" s="138"/>
      <c r="C27" s="21" t="s">
        <v>56</v>
      </c>
      <c r="D27" s="10" t="str">
        <f>CONCATENATE("Х = ", I28)</f>
        <v>Х = 17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35"/>
      <c r="B28" s="138"/>
      <c r="C28" s="40"/>
      <c r="D28" s="9"/>
      <c r="E28" s="45"/>
      <c r="H28" s="8" t="s">
        <v>9</v>
      </c>
      <c r="I28" s="8">
        <v>17</v>
      </c>
      <c r="J28" s="11">
        <f>ROUND((I26+I27*I28)*I29*1000,2)</f>
        <v>4800</v>
      </c>
    </row>
    <row r="29" spans="1:10" s="8" customFormat="1" x14ac:dyDescent="0.2">
      <c r="A29" s="135"/>
      <c r="B29" s="13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36"/>
      <c r="B30" s="139"/>
      <c r="C30" s="55" t="s">
        <v>10</v>
      </c>
      <c r="D30" s="56" t="s">
        <v>11</v>
      </c>
      <c r="E30" s="57">
        <f>J28*I28</f>
        <v>81600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81600</v>
      </c>
      <c r="F31" s="58"/>
      <c r="J31" s="11"/>
    </row>
    <row r="32" spans="1:10" s="8" customFormat="1" ht="42.75" customHeight="1" x14ac:dyDescent="0.25">
      <c r="A32" s="62"/>
      <c r="B32" s="130" t="s">
        <v>67</v>
      </c>
      <c r="C32" s="13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20" t="s">
        <v>12</v>
      </c>
      <c r="C33" s="121"/>
      <c r="D33" s="122"/>
      <c r="E33" s="60">
        <f>E31*I32</f>
        <v>120768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144921.60000000001</v>
      </c>
      <c r="F34" s="1"/>
    </row>
    <row r="35" spans="1:10" ht="15.75" thickBot="1" x14ac:dyDescent="0.3">
      <c r="A35" s="112" t="s">
        <v>54</v>
      </c>
      <c r="B35" s="123" t="s">
        <v>64</v>
      </c>
      <c r="C35" s="124"/>
      <c r="D35" s="124"/>
      <c r="E35" s="115">
        <f>0.2*E34</f>
        <v>28984.320000000003</v>
      </c>
      <c r="F35" s="1"/>
      <c r="G35" s="1">
        <v>1</v>
      </c>
    </row>
    <row r="36" spans="1:10" ht="15.75" thickBot="1" x14ac:dyDescent="0.3">
      <c r="A36" s="111" t="s">
        <v>65</v>
      </c>
      <c r="B36" s="125" t="s">
        <v>66</v>
      </c>
      <c r="C36" s="126"/>
      <c r="D36" s="126"/>
      <c r="E36" s="116">
        <f>E35+E34</f>
        <v>173905.92000000001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18"/>
      <c r="D39" s="118"/>
      <c r="E39" s="118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19" t="s">
        <v>59</v>
      </c>
      <c r="D42" s="119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19" t="s">
        <v>59</v>
      </c>
      <c r="D45" s="119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17"/>
      <c r="C53" s="117"/>
      <c r="D53" s="105"/>
      <c r="E53" s="17"/>
      <c r="F53" s="30"/>
    </row>
    <row r="54" spans="1:6" s="33" customFormat="1" x14ac:dyDescent="0.25">
      <c r="B54" s="35"/>
    </row>
  </sheetData>
  <mergeCells count="23"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  <mergeCell ref="B53:C53"/>
    <mergeCell ref="C39:E39"/>
    <mergeCell ref="C42:D42"/>
    <mergeCell ref="C45:D45"/>
    <mergeCell ref="B33:D33"/>
    <mergeCell ref="B35:D35"/>
    <mergeCell ref="B36:D36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9" t="s">
        <v>23</v>
      </c>
      <c r="D1" s="160"/>
      <c r="E1" s="160"/>
    </row>
    <row r="2" spans="1:15" ht="6.75" hidden="1" customHeight="1" x14ac:dyDescent="0.25">
      <c r="C2" s="161"/>
      <c r="D2" s="162"/>
      <c r="E2" s="162"/>
    </row>
    <row r="3" spans="1:15" s="71" customFormat="1" ht="15" hidden="1" customHeight="1" x14ac:dyDescent="0.25">
      <c r="A3" s="69"/>
      <c r="B3" s="70" t="s">
        <v>24</v>
      </c>
      <c r="D3" s="163" t="s">
        <v>0</v>
      </c>
      <c r="E3" s="163"/>
    </row>
    <row r="4" spans="1:15" s="71" customFormat="1" ht="51" hidden="1" customHeight="1" x14ac:dyDescent="0.2">
      <c r="A4" s="72"/>
      <c r="B4" s="164" t="s">
        <v>15</v>
      </c>
      <c r="C4" s="164"/>
      <c r="D4" s="165" t="s">
        <v>25</v>
      </c>
      <c r="E4" s="165"/>
    </row>
    <row r="5" spans="1:15" s="70" customFormat="1" ht="18.75" hidden="1" customHeight="1" x14ac:dyDescent="0.25">
      <c r="A5" s="72"/>
      <c r="B5" s="73" t="s">
        <v>26</v>
      </c>
      <c r="C5" s="73"/>
      <c r="D5" s="166" t="s">
        <v>27</v>
      </c>
      <c r="E5" s="166"/>
      <c r="F5" s="166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49" t="s">
        <v>29</v>
      </c>
      <c r="B8" s="150"/>
      <c r="C8" s="150"/>
      <c r="D8" s="150"/>
      <c r="E8" s="150"/>
    </row>
    <row r="9" spans="1:15" x14ac:dyDescent="0.25">
      <c r="A9" s="151" t="s">
        <v>1</v>
      </c>
      <c r="B9" s="152"/>
      <c r="C9" s="152"/>
      <c r="D9" s="152"/>
      <c r="E9" s="152"/>
    </row>
    <row r="10" spans="1:15" ht="84" customHeight="1" x14ac:dyDescent="0.25">
      <c r="A10" s="77"/>
      <c r="B10" s="153" t="str">
        <f>'12-01'!A17</f>
        <v>Проект реконструкции ЗТП-171 по адресу: г.Москва,  г.Щербинка  (инв. № 43316420)</v>
      </c>
      <c r="C10" s="153"/>
      <c r="D10" s="153"/>
      <c r="E10" s="153"/>
      <c r="I10" s="154"/>
      <c r="J10" s="155"/>
      <c r="K10" s="155"/>
      <c r="L10" s="155"/>
      <c r="M10" s="155"/>
    </row>
    <row r="11" spans="1:15" x14ac:dyDescent="0.25">
      <c r="A11" s="34"/>
      <c r="B11" s="34" t="s">
        <v>13</v>
      </c>
      <c r="C11" s="34"/>
      <c r="D11" s="156" t="s">
        <v>14</v>
      </c>
      <c r="E11" s="156"/>
    </row>
    <row r="12" spans="1:15" ht="18.75" customHeight="1" x14ac:dyDescent="0.25">
      <c r="A12" s="78"/>
      <c r="B12" s="157" t="s">
        <v>30</v>
      </c>
      <c r="C12" s="157"/>
      <c r="D12" s="158" t="s">
        <v>21</v>
      </c>
      <c r="E12" s="158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46" t="str">
        <f>'12-01'!B32</f>
        <v>Перевод в текущие  цены по состоянию на 4 кв. 2024 г. (Письмо Минстроя России 18 10.2024 г. N 61327-ИФ/09)</v>
      </c>
      <c r="C18" s="147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48"/>
      <c r="B20" s="148"/>
      <c r="C20" s="148"/>
      <c r="D20" s="148"/>
      <c r="E20" s="148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2025-04-22T06:10:20Z</dcterms:modified>
</cp:coreProperties>
</file>